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<sst xmlns="http://schemas.openxmlformats.org/spreadsheetml/2006/main" count="194" uniqueCount="193">
  <si>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</si>
  <si>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</si>
  <si>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</si>
  <si>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</si>
  <si>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</si>
  <si>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</si>
  <si>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</si>
  <si>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</si>
  <si>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</si>
  <si>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</si>
  <si>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</si>
  <si>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</si>
  <si>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</si>
  <si>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</si>
  <si>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</si>
  <si>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</si>
  <si>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</si>
  <si>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</si>
  <si>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</si>
  <si>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</si>
  <si>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</si>
  <si>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</si>
  <si>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</si>
  <si>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</si>
  <si>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</si>
  <si>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</si>
  <si>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</si>
  <si>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</si>
  <si>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</si>
  <si>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</si>
  <si>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</si>
  <si>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</si>
  <si>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</si>
  <si>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</si>
  <si>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</si>
  <si>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</si>
  <si>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</si>
  <si>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</si>
  <si>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</si>
  <si>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</si>
  <si>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</si>
  <si>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</si>
  <si>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</si>
  <si>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</si>
  <si>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</si>
  <si>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</si>
  <si>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</si>
  <si>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</si>
  <si>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</si>
  <si>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</si>
  <si>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</si>
  <si>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</si>
  <si>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</si>
  <si>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</si>
  <si>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</si>
  <si>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</si>
  <si>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</si>
  <si>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</si>
  <si>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</si>
  <si>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</si>
  <si>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</si>
  <si>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</si>
  <si>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</si>
  <si>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</si>
  <si>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</si>
  <si>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</si>
  <si>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</si>
  <si>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</si>
  <si>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</si>
  <si>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</si>
  <si>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</si>
  <si>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</si>
  <si>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</si>
  <si>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</si>
  <si>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</si>
  <si>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</si>
  <si>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</si>
  <si>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</si>
  <si>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</si>
  <si>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</si>
  <si>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</si>
  <si>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</si>
  <si>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</si>
  <si>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</si>
  <si>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</si>
  <si>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</si>
  <si>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</si>
  <si>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</si>
  <si>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</si>
  <si>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</si>
  <si>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</si>
  <si>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</si>
  <si>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</si>
  <si>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</si>
  <si>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</si>
  <si>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</si>
  <si>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</si>
  <si>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</si>
  <si>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</si>
  <si>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</si>
  <si>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</si>
  <si>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</si>
  <si>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</si>
  <si>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</si>
  <si>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</si>
  <si>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</si>
  <si>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</si>
  <si>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</si>
  <si>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</si>
  <si>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</si>
  <si>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</si>
  <si>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</si>
  <si>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</si>
  <si>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</si>
  <si>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</si>
  <si>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</si>
  <si>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</si>
  <si>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</si>
  <si>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</si>
  <si>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</si>
  <si>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</si>
  <si>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</si>
  <si>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</si>
  <si>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</si>
  <si>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</si>
  <si>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</si>
  <si>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</si>
  <si>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</si>
  <si>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</si>
  <si>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</si>
  <si>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</si>
  <si>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</si>
  <si>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</si>
  <si>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</si>
  <si>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</si>
  <si>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</si>
  <si>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</si>
  <si>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</si>
  <si>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</si>
  <si>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</si>
  <si>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</si>
  <si>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</si>
  <si>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</si>
  <si>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</si>
  <si>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</si>
  <si>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</si>
  <si>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</si>
  <si>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</si>
  <si>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</si>
  <si>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</si>
  <si>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</si>
  <si>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</si>
  <si>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</si>
  <si>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</si>
  <si>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</si>
  <si>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</si>
  <si>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</si>
  <si>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</si>
  <si>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</si>
  <si>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</si>
  <si>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</si>
  <si>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</si>
  <si>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</si>
  <si>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</si>
  <si>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</si>
  <si>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</si>
  <si>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</si>
  <si>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</si>
  <si>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</si>
  <si>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</si>
  <si>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</si>
  <si>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</si>
  <si>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</si>
  <si>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</si>
  <si>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</si>
  <si>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</si>
  <si>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</si>
  <si>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</si>
  <si>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</si>
  <si>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</si>
  <si>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</si>
  <si>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</si>
  <si>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</si>
  <si>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</si>
  <si>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</si>
  <si>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</si>
  <si>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</si>
  <si>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</si>
  <si>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</si>
  <si>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</si>
  <si>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</si>
  <si>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</si>
  <si>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25.04.2018 року, грн.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</si>
</sst>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8" fillId="53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4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4" fillId="52" borderId="0" xfId="0" applyFont="1" applyFill="1" applyBorder="1" applyAlignment="1">
      <alignment horizontal="center" vertical="center" wrapText="1"/>
    </xf>
    <xf numFmtId="191" fontId="34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0" fontId="38" fillId="53" borderId="18" xfId="0" applyFont="1" applyFill="1" applyBorder="1" applyAlignment="1">
      <alignment horizontal="left" wrapText="1"/>
    </xf>
    <xf numFmtId="0" fontId="38" fillId="53" borderId="18" xfId="0" applyFont="1" applyFill="1" applyBorder="1" applyAlignment="1">
      <alignment wrapText="1"/>
    </xf>
    <xf numFmtId="4" fontId="38" fillId="53" borderId="18" xfId="0" applyNumberFormat="1" applyFont="1" applyFill="1" applyBorder="1" applyAlignment="1">
      <alignment horizontal="center" wrapText="1"/>
    </xf>
    <xf numFmtId="0" fontId="38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2" fontId="38" fillId="0" borderId="18" xfId="0" applyNumberFormat="1" applyFont="1" applyFill="1" applyBorder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A81">
      <selection activeCell="A95" sqref="A95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10" t="s">
        <v>24</v>
      </c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2:30" ht="19.5" thickBot="1">
      <c r="B3" s="7"/>
      <c r="C3" s="7"/>
      <c r="AD3" s="19"/>
    </row>
    <row r="4" spans="1:33" ht="12.75">
      <c r="A4" s="112" t="s">
        <v>16</v>
      </c>
      <c r="B4" s="114" t="s">
        <v>17</v>
      </c>
      <c r="C4" s="116" t="s">
        <v>36</v>
      </c>
      <c r="AC4" s="117" t="s">
        <v>66</v>
      </c>
      <c r="AD4" s="118" t="s">
        <v>67</v>
      </c>
      <c r="AE4" s="75" t="s">
        <v>150</v>
      </c>
      <c r="AF4" s="105" t="s">
        <v>192</v>
      </c>
      <c r="AG4" s="103" t="s">
        <v>190</v>
      </c>
    </row>
    <row r="5" spans="1:33" ht="25.5">
      <c r="A5" s="113"/>
      <c r="B5" s="115"/>
      <c r="C5" s="115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3"/>
      <c r="AD5" s="119"/>
      <c r="AE5" s="76" t="s">
        <v>149</v>
      </c>
      <c r="AF5" s="106"/>
      <c r="AG5" s="104"/>
    </row>
    <row r="6" spans="1:33" ht="31.5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30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30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30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30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4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30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30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30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30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30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30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30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30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30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30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30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30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30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30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30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30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30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30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30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30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30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30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30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30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30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30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30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30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30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30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30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30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30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30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30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30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30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30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30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30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30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30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30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60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31.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60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01">
        <v>58068</v>
      </c>
      <c r="AG57" s="92">
        <f t="shared" si="2"/>
        <v>0.8093101045296168</v>
      </c>
    </row>
    <row r="58" spans="1:33" ht="31.5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5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9309198.75</v>
      </c>
      <c r="AG60" s="90">
        <f t="shared" si="2"/>
        <v>19.127016976540702</v>
      </c>
    </row>
    <row r="61" spans="1:33" ht="28.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3989940.4300000006</v>
      </c>
      <c r="AG61" s="93">
        <f t="shared" si="2"/>
        <v>22.681455815139337</v>
      </c>
    </row>
    <row r="62" spans="1:33" ht="1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30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8">
        <f>2365770.77+938491.55</f>
        <v>3304262.3200000003</v>
      </c>
      <c r="AG64" s="94">
        <f t="shared" si="2"/>
        <v>32.14131327890171</v>
      </c>
    </row>
    <row r="65" spans="1:33" ht="30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99">
        <f>156495+4491+55244.7+2500+46671</f>
        <v>265401.7</v>
      </c>
      <c r="AG65" s="94">
        <f t="shared" si="2"/>
        <v>40.67041391918378</v>
      </c>
    </row>
    <row r="66" spans="1:33" ht="30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99">
        <f>124086+44251</f>
        <v>168337</v>
      </c>
      <c r="AG66" s="94">
        <f t="shared" si="2"/>
        <v>25.049206482232332</v>
      </c>
    </row>
    <row r="67" spans="1:33" ht="1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8">
        <f>165541.2+86398.21</f>
        <v>251939.41000000003</v>
      </c>
      <c r="AG67" s="94">
        <f t="shared" si="2"/>
        <v>25.138886837825165</v>
      </c>
    </row>
    <row r="68" spans="1:33" ht="28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1688976.5599999998</v>
      </c>
      <c r="AG68" s="93">
        <f t="shared" si="2"/>
        <v>23.45525145996385</v>
      </c>
    </row>
    <row r="69" spans="1:33" ht="1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0">
        <f>135000+33750+27090+11457+172700</f>
        <v>379997</v>
      </c>
      <c r="AG70" s="94">
        <f t="shared" si="2"/>
        <v>99.99921052631578</v>
      </c>
    </row>
    <row r="71" spans="1:33" ht="1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100">
        <v>45550</v>
      </c>
      <c r="AG72" s="94">
        <f aca="true" t="shared" si="7" ref="AG72:AG119">AF72/C72*100</f>
        <v>15.627099194581708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99">
        <f>1017646.61+44880+126065.55+74837.4</f>
        <v>1263429.5599999998</v>
      </c>
      <c r="AG73" s="94">
        <f t="shared" si="7"/>
        <v>32.1720789185091</v>
      </c>
    </row>
    <row r="74" spans="1:33" ht="28.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412506.66</v>
      </c>
      <c r="AG78" s="92">
        <f t="shared" si="7"/>
        <v>12.62149395436682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99">
        <f>125100.74+47588.76+8444.96+20315+4469.3</f>
        <v>205918.75999999998</v>
      </c>
      <c r="AG79" s="93">
        <f t="shared" si="7"/>
        <v>8.525643148072778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99">
        <f>129802.78+45117.28+9925.9+16132.5+3549.15</f>
        <v>204527.61</v>
      </c>
      <c r="AG80" s="94">
        <f t="shared" si="7"/>
        <v>26.181209677419353</v>
      </c>
    </row>
    <row r="81" spans="1:33" ht="1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8"/>
      <c r="AG81" s="94">
        <f t="shared" si="7"/>
        <v>0</v>
      </c>
    </row>
    <row r="82" spans="1:33" ht="1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8">
        <f>1230.14+830.15</f>
        <v>2060.29</v>
      </c>
      <c r="AG82" s="94">
        <f t="shared" si="7"/>
        <v>6.41834890965732</v>
      </c>
    </row>
    <row r="83" spans="1:33" ht="1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41185.37</v>
      </c>
      <c r="AG91" s="94">
        <f t="shared" si="7"/>
        <v>12.41116386591037</v>
      </c>
    </row>
    <row r="92" spans="1:33" ht="30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52">
        <v>41185.37</v>
      </c>
      <c r="AG92" s="94">
        <f t="shared" si="7"/>
        <v>16.471425602776375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3125669.09</v>
      </c>
      <c r="AG94" s="93">
        <f t="shared" si="7"/>
        <v>25.193584795012697</v>
      </c>
    </row>
    <row r="95" spans="1:33" ht="60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99">
        <f>1849776.67+35398.49+348676.62+34400+281219.17+131897.64+177702.86+131897.64+54600</f>
        <v>3045569.09</v>
      </c>
      <c r="AG95" s="94">
        <f t="shared" si="7"/>
        <v>26.537421646217002</v>
      </c>
    </row>
    <row r="96" spans="1:33" ht="45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8"/>
      <c r="AG96" s="94">
        <f t="shared" si="7"/>
        <v>0</v>
      </c>
    </row>
    <row r="97" spans="1:33" ht="1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8"/>
      <c r="AG97" s="94">
        <f t="shared" si="7"/>
        <v>0</v>
      </c>
    </row>
    <row r="98" spans="1:33" ht="30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8">
        <v>80100</v>
      </c>
      <c r="AG98" s="94">
        <f t="shared" si="7"/>
        <v>100</v>
      </c>
    </row>
    <row r="99" spans="1:33" ht="28.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30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10920.64</v>
      </c>
      <c r="AG101" s="93">
        <f t="shared" si="7"/>
        <v>1.2830698330222423</v>
      </c>
    </row>
    <row r="102" spans="1:33" ht="1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8">
        <f>6764.94+4155.7</f>
        <v>10920.64</v>
      </c>
      <c r="AG103" s="94">
        <f t="shared" si="7"/>
        <v>10.920639999999999</v>
      </c>
    </row>
    <row r="104" spans="1:33" ht="1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30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30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28.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58259.01</v>
      </c>
      <c r="AG114" s="90">
        <f t="shared" si="7"/>
        <v>0.592530721271955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58259.01</v>
      </c>
      <c r="AG115" s="91">
        <f t="shared" si="7"/>
        <v>7.000311811154187</v>
      </c>
    </row>
    <row r="116" spans="1:33" ht="60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102">
        <f>24211.33+10124.25+10765.51+13157.92</f>
        <v>58259.01</v>
      </c>
      <c r="AG116" s="92">
        <f t="shared" si="7"/>
        <v>7.072160693486546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8" t="s">
        <v>49</v>
      </c>
      <c r="B119" s="109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9367457.76</v>
      </c>
      <c r="AG119" s="90">
        <f t="shared" si="7"/>
        <v>10.659438348025194</v>
      </c>
    </row>
    <row r="120" spans="15:18" ht="12.75">
      <c r="O120" s="8"/>
      <c r="Q120" s="11"/>
      <c r="R120" s="11"/>
    </row>
    <row r="121" spans="1:29" s="4" customFormat="1" ht="18.75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8.75">
      <c r="A123" s="107"/>
      <c r="B123" s="10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2018-04-25T09:45:10Z</dcterms:modified>
  <cp:category/>
  <cp:version/>
  <cp:contentType/>
  <cp:contentStatus/>
</cp:coreProperties>
</file>